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<sst xmlns="http://schemas.openxmlformats.org/spreadsheetml/2006/main" count="61" uniqueCount="42">
  <si>
    <t>Les valeurs dans les cases bleues sont modifiables.</t>
  </si>
  <si>
    <t>Les valeurs changent de couleurs si on arrive dans les zones extrèmes d'utilisation du XR2206</t>
  </si>
  <si>
    <t>Composant</t>
  </si>
  <si>
    <t xml:space="preserve">Valeur </t>
  </si>
  <si>
    <t>Unité</t>
  </si>
  <si>
    <t>Commentaires</t>
  </si>
  <si>
    <t>R3</t>
  </si>
  <si>
    <t>Rpot</t>
  </si>
  <si>
    <t>Ohms</t>
  </si>
  <si>
    <t>Valeur du potentiomètre - Pas d'impact -
Permet de fixer le choix du potentiomètre</t>
  </si>
  <si>
    <t>R4</t>
  </si>
  <si>
    <t>R1</t>
  </si>
  <si>
    <t xml:space="preserve">Valeur résistance en parallèle 
Impact la fréquence basse </t>
  </si>
  <si>
    <t>a</t>
  </si>
  <si>
    <t>R2</t>
  </si>
  <si>
    <t>Résistance talon
Impact la valeur haute des fréquences</t>
  </si>
  <si>
    <t>b</t>
  </si>
  <si>
    <t>R5</t>
  </si>
  <si>
    <t xml:space="preserve">Valeur Resistance du potar d'ajustement de la source de courant
Impact la fréquence basse </t>
  </si>
  <si>
    <t>i2</t>
  </si>
  <si>
    <t>V1</t>
  </si>
  <si>
    <t>V</t>
  </si>
  <si>
    <t>Ne pas modifier - valeur intrinsèque du XR2206</t>
  </si>
  <si>
    <t>i3</t>
  </si>
  <si>
    <t>V2</t>
  </si>
  <si>
    <t>Source de tension additionelle</t>
  </si>
  <si>
    <t>i1</t>
  </si>
  <si>
    <t>Impédance percue par le XR2206 en fonction de la position du potar.</t>
  </si>
  <si>
    <t>Req1</t>
  </si>
  <si>
    <t xml:space="preserve">Fréquence basse
 (Hz) </t>
  </si>
  <si>
    <t>Fréquence haute
 (Hz)</t>
  </si>
  <si>
    <t>&amp;e-10</t>
  </si>
  <si>
    <t>Choisissez les valeurs de condensateurs qui vous conviennent.</t>
  </si>
  <si>
    <t>Valeur du 
condensateur (valeur en Farad)</t>
  </si>
  <si>
    <t>Coefficient plage / Ratio</t>
  </si>
  <si>
    <t>RV4</t>
  </si>
  <si>
    <t>R10</t>
  </si>
  <si>
    <t>R8</t>
  </si>
  <si>
    <t>RV5
position</t>
  </si>
  <si>
    <t>Vos références</t>
  </si>
  <si>
    <t>+5V sortie de U2</t>
  </si>
  <si>
    <t>XR2206 - pin7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</si>
</sst>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_€"/>
    <numFmt numFmtId="165" formatCode="#,##0\ _€"/>
    <numFmt numFmtId="166" formatCode="0.0000"/>
  </numFmts>
  <fonts count="8">
    <font>
      <sz val="10"/>
      <name val="Arial"/>
      <family val="0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0"/>
    </font>
    <font>
      <sz val="8"/>
      <color indexed="2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" borderId="0" xfId="0" applyFont="1" applyFill="1" applyAlignment="1">
      <alignment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1" fontId="3" fillId="4" borderId="4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1" fontId="3" fillId="0" borderId="0" xfId="0" applyNumberFormat="1" applyFont="1" applyAlignment="1">
      <alignment/>
    </xf>
    <xf numFmtId="11" fontId="3" fillId="4" borderId="7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1" fontId="3" fillId="4" borderId="11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border/>
    </dxf>
    <dxf>
      <font>
        <color rgb="FF008000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I29"/>
  <sheetViews>
    <sheetView tabSelected="1" workbookViewId="0" topLeftCell="A4">
      <selection activeCell="A19" sqref="A19"/>
    </sheetView>
  </sheetViews>
  <sheetFormatPr defaultColWidth="9.140625" defaultRowHeight="12.75"/>
  <cols>
    <col min="1" max="1" width="15.140625" style="0" bestFit="1" customWidth="1"/>
    <col min="2" max="2" width="19.8515625" style="0" customWidth="1"/>
    <col min="3" max="3" width="20.8515625" style="0" bestFit="1" customWidth="1"/>
    <col min="4" max="4" width="15.8515625" style="0" customWidth="1"/>
    <col min="5" max="5" width="56.00390625" style="1" bestFit="1" customWidth="1"/>
    <col min="6" max="6" width="20.8515625" style="0" bestFit="1" customWidth="1"/>
    <col min="7" max="7" width="16.00390625" style="0" bestFit="1" customWidth="1"/>
    <col min="8" max="8" width="15.00390625" style="0" bestFit="1" customWidth="1"/>
    <col min="9" max="9" width="4.140625" style="0" bestFit="1" customWidth="1"/>
    <col min="10" max="10" width="10.421875" style="0" bestFit="1" customWidth="1"/>
    <col min="13" max="13" width="8.8515625" style="0" bestFit="1" customWidth="1"/>
    <col min="14" max="14" width="7.00390625" style="0" bestFit="1" customWidth="1"/>
    <col min="28" max="28" width="2.8515625" style="0" bestFit="1" customWidth="1"/>
    <col min="29" max="29" width="7.00390625" style="0" bestFit="1" customWidth="1"/>
    <col min="31" max="31" width="4.140625" style="0" bestFit="1" customWidth="1"/>
    <col min="32" max="32" width="6.140625" style="0" bestFit="1" customWidth="1"/>
    <col min="34" max="34" width="2.8515625" style="0" bestFit="1" customWidth="1"/>
    <col min="35" max="35" width="10.421875" style="0" bestFit="1" customWidth="1"/>
  </cols>
  <sheetData>
    <row r="2" spans="2:5" s="2" customFormat="1" ht="12.75">
      <c r="B2" s="2" t="s">
        <v>0</v>
      </c>
      <c r="E2" s="3"/>
    </row>
    <row r="3" spans="2:5" s="2" customFormat="1" ht="12.75">
      <c r="B3" s="4" t="s">
        <v>1</v>
      </c>
      <c r="E3" s="3"/>
    </row>
    <row r="4" ht="13.5" thickBot="1"/>
    <row r="5" spans="1:35" ht="12.75">
      <c r="A5" s="48" t="s">
        <v>39</v>
      </c>
      <c r="B5" s="5" t="s">
        <v>2</v>
      </c>
      <c r="C5" s="6" t="s">
        <v>3</v>
      </c>
      <c r="D5" s="6" t="s">
        <v>4</v>
      </c>
      <c r="E5" s="7" t="s">
        <v>5</v>
      </c>
      <c r="M5" s="8"/>
      <c r="N5" s="8"/>
      <c r="O5" s="8"/>
      <c r="AB5" s="8" t="s">
        <v>6</v>
      </c>
      <c r="AC5" s="9">
        <f>C6</f>
        <v>1000</v>
      </c>
      <c r="AD5" s="8"/>
      <c r="AE5" s="8"/>
      <c r="AF5" s="8"/>
      <c r="AG5" s="8"/>
      <c r="AH5" s="10" t="s">
        <v>6</v>
      </c>
      <c r="AI5" s="10">
        <f>AC6</f>
        <v>0</v>
      </c>
    </row>
    <row r="6" spans="1:35" s="15" customFormat="1" ht="25.5">
      <c r="A6" s="49" t="s">
        <v>35</v>
      </c>
      <c r="B6" s="11" t="s">
        <v>7</v>
      </c>
      <c r="C6" s="12">
        <v>1000</v>
      </c>
      <c r="D6" s="13" t="s">
        <v>8</v>
      </c>
      <c r="E6" s="14" t="s">
        <v>9</v>
      </c>
      <c r="N6" s="16"/>
      <c r="O6" s="17"/>
      <c r="AB6" s="17" t="s">
        <v>10</v>
      </c>
      <c r="AC6" s="17">
        <f>C6-AC5</f>
        <v>0</v>
      </c>
      <c r="AD6" s="17"/>
      <c r="AE6" s="16" t="s">
        <v>7</v>
      </c>
      <c r="AF6" s="16">
        <f>C6</f>
        <v>1000</v>
      </c>
      <c r="AG6" s="17"/>
      <c r="AH6" s="16" t="s">
        <v>10</v>
      </c>
      <c r="AI6" s="16">
        <f>AF6-AI5</f>
        <v>1000</v>
      </c>
    </row>
    <row r="7" spans="1:35" s="15" customFormat="1" ht="25.5">
      <c r="A7" s="49" t="s">
        <v>36</v>
      </c>
      <c r="B7" s="11" t="s">
        <v>11</v>
      </c>
      <c r="C7" s="12">
        <v>100000</v>
      </c>
      <c r="D7" s="13" t="s">
        <v>8</v>
      </c>
      <c r="E7" s="14" t="s">
        <v>12</v>
      </c>
      <c r="N7" s="16"/>
      <c r="O7" s="17"/>
      <c r="AB7" s="17" t="s">
        <v>13</v>
      </c>
      <c r="AC7" s="17">
        <f>AC5+AC6+C9</f>
        <v>1666.6666</v>
      </c>
      <c r="AE7" s="16" t="s">
        <v>11</v>
      </c>
      <c r="AF7" s="16">
        <f>C7</f>
        <v>100000</v>
      </c>
      <c r="AG7" s="17"/>
      <c r="AH7" s="16" t="s">
        <v>13</v>
      </c>
      <c r="AI7" s="16">
        <f>AI5+AI6+AF9</f>
        <v>1666.6666</v>
      </c>
    </row>
    <row r="8" spans="1:35" s="15" customFormat="1" ht="25.5">
      <c r="A8" s="49" t="s">
        <v>37</v>
      </c>
      <c r="B8" s="11" t="s">
        <v>14</v>
      </c>
      <c r="C8" s="12">
        <v>10000</v>
      </c>
      <c r="D8" s="13" t="s">
        <v>8</v>
      </c>
      <c r="E8" s="14" t="s">
        <v>15</v>
      </c>
      <c r="O8" s="17"/>
      <c r="AB8" s="17" t="s">
        <v>16</v>
      </c>
      <c r="AC8" s="17">
        <f>AC5+C9</f>
        <v>1666.6666</v>
      </c>
      <c r="AE8" s="16" t="s">
        <v>14</v>
      </c>
      <c r="AF8" s="16">
        <f>C8</f>
        <v>10000</v>
      </c>
      <c r="AG8" s="17"/>
      <c r="AH8" s="16" t="s">
        <v>16</v>
      </c>
      <c r="AI8" s="16">
        <f>AI5+AF9</f>
        <v>666.6666</v>
      </c>
    </row>
    <row r="9" spans="1:35" s="15" customFormat="1" ht="25.5">
      <c r="A9" s="50" t="s">
        <v>38</v>
      </c>
      <c r="B9" s="11" t="s">
        <v>17</v>
      </c>
      <c r="C9" s="12">
        <v>666.6666</v>
      </c>
      <c r="D9" s="13" t="s">
        <v>8</v>
      </c>
      <c r="E9" s="14" t="s">
        <v>18</v>
      </c>
      <c r="O9" s="17"/>
      <c r="AB9" s="17" t="s">
        <v>19</v>
      </c>
      <c r="AC9" s="17">
        <f>C10/C7</f>
        <v>3E-05</v>
      </c>
      <c r="AE9" s="16" t="s">
        <v>17</v>
      </c>
      <c r="AF9" s="16">
        <f>C9</f>
        <v>666.6666</v>
      </c>
      <c r="AG9" s="17"/>
      <c r="AH9" s="16" t="s">
        <v>19</v>
      </c>
      <c r="AI9" s="16">
        <f>AF10/AF7</f>
        <v>3E-05</v>
      </c>
    </row>
    <row r="10" spans="1:35" s="15" customFormat="1" ht="12.75">
      <c r="A10" s="49" t="s">
        <v>41</v>
      </c>
      <c r="B10" s="11" t="s">
        <v>20</v>
      </c>
      <c r="C10" s="18">
        <v>3</v>
      </c>
      <c r="D10" s="13" t="s">
        <v>21</v>
      </c>
      <c r="E10" s="19" t="s">
        <v>22</v>
      </c>
      <c r="N10" s="16"/>
      <c r="O10" s="17"/>
      <c r="AB10" s="17" t="s">
        <v>23</v>
      </c>
      <c r="AC10" s="17">
        <f>((AC8-AC7)*C11+AC7*C10)/(AC6*AC8+C8*AC7)</f>
        <v>0.0003</v>
      </c>
      <c r="AD10" s="17"/>
      <c r="AE10" s="16" t="s">
        <v>20</v>
      </c>
      <c r="AF10" s="20">
        <v>3</v>
      </c>
      <c r="AG10" s="17"/>
      <c r="AH10" s="16" t="s">
        <v>23</v>
      </c>
      <c r="AI10" s="16">
        <f>((AI8-AI7)*AF11+AI7*AF10)/(AI6*AI8+AF8*AI7)</f>
        <v>-1.1538462049966273E-11</v>
      </c>
    </row>
    <row r="11" spans="1:35" s="15" customFormat="1" ht="13.5" thickBot="1">
      <c r="A11" s="51" t="s">
        <v>40</v>
      </c>
      <c r="B11" s="21" t="s">
        <v>24</v>
      </c>
      <c r="C11" s="22">
        <v>5</v>
      </c>
      <c r="D11" s="23" t="s">
        <v>21</v>
      </c>
      <c r="E11" s="24" t="s">
        <v>25</v>
      </c>
      <c r="N11" s="17"/>
      <c r="O11" s="17"/>
      <c r="AB11" s="17" t="s">
        <v>26</v>
      </c>
      <c r="AC11" s="17">
        <f>AC10+AC9</f>
        <v>0.00033</v>
      </c>
      <c r="AD11" s="17"/>
      <c r="AE11" s="16" t="s">
        <v>24</v>
      </c>
      <c r="AF11" s="16">
        <f>C11</f>
        <v>5</v>
      </c>
      <c r="AG11" s="17"/>
      <c r="AH11" s="16" t="s">
        <v>26</v>
      </c>
      <c r="AI11" s="16">
        <f>AI10+AI9</f>
        <v>2.999998846153795E-05</v>
      </c>
    </row>
    <row r="12" spans="2:15" ht="12.75">
      <c r="B12" s="8"/>
      <c r="C12" s="4"/>
      <c r="D12" s="8"/>
      <c r="E12" s="25"/>
      <c r="F12" s="8"/>
      <c r="G12" s="8"/>
      <c r="H12" s="8"/>
      <c r="J12" s="8"/>
      <c r="K12" s="8"/>
      <c r="L12" s="8"/>
      <c r="N12" s="8"/>
      <c r="O12" s="8"/>
    </row>
    <row r="13" spans="2:15" ht="13.5" thickBot="1">
      <c r="B13" s="8" t="s">
        <v>27</v>
      </c>
      <c r="D13" s="8"/>
      <c r="E13" s="25"/>
      <c r="F13" s="8"/>
      <c r="G13" s="8"/>
      <c r="H13" s="8"/>
      <c r="J13" s="8"/>
      <c r="K13" s="8"/>
      <c r="L13" s="8"/>
      <c r="N13" s="8"/>
      <c r="O13" s="8"/>
    </row>
    <row r="14" spans="2:15" ht="12.75">
      <c r="B14" s="26" t="s">
        <v>28</v>
      </c>
      <c r="C14" s="45">
        <f>C10/AC11</f>
        <v>9090.90909090909</v>
      </c>
      <c r="D14" s="27" t="s">
        <v>8</v>
      </c>
      <c r="G14" s="8"/>
      <c r="K14" s="8"/>
      <c r="L14" s="8"/>
      <c r="M14" s="8"/>
      <c r="N14" s="8"/>
      <c r="O14" s="8"/>
    </row>
    <row r="15" spans="2:15" ht="13.5" thickBot="1">
      <c r="B15" s="28" t="s">
        <v>31</v>
      </c>
      <c r="C15" s="46">
        <f>C10/AI11</f>
        <v>100000.03846155496</v>
      </c>
      <c r="D15" s="29" t="s">
        <v>8</v>
      </c>
      <c r="H15" s="8"/>
      <c r="K15" s="8"/>
      <c r="L15" s="8"/>
      <c r="M15" s="8"/>
      <c r="N15" s="8"/>
      <c r="O15" s="8"/>
    </row>
    <row r="16" spans="4:15" ht="13.5" thickBot="1">
      <c r="D16" s="8"/>
      <c r="H16" s="8"/>
      <c r="K16" s="8"/>
      <c r="L16" s="8"/>
      <c r="M16" s="8"/>
      <c r="N16" s="8"/>
      <c r="O16" s="8"/>
    </row>
    <row r="17" spans="2:15" ht="13.5" thickBot="1">
      <c r="B17" s="30" t="s">
        <v>34</v>
      </c>
      <c r="C17" s="47" t="str">
        <f>CONCATENATE("1 : ",ROUNDUP(D21/C21,1))</f>
        <v>1 : 11.1</v>
      </c>
      <c r="D17" s="8"/>
      <c r="H17" s="8"/>
      <c r="K17" s="8"/>
      <c r="L17" s="8"/>
      <c r="M17" s="8"/>
      <c r="N17" s="8"/>
      <c r="O17" s="8"/>
    </row>
    <row r="18" spans="4:15" ht="13.5" thickBot="1">
      <c r="D18" s="8"/>
      <c r="G18" s="8"/>
      <c r="H18" s="8"/>
      <c r="I18" s="8"/>
      <c r="K18" s="8"/>
      <c r="L18" s="8"/>
      <c r="M18" s="8"/>
      <c r="N18" s="8"/>
      <c r="O18" s="8"/>
    </row>
    <row r="19" spans="2:14" ht="38.25">
      <c r="B19" s="31" t="s">
        <v>33</v>
      </c>
      <c r="C19" s="32" t="s">
        <v>29</v>
      </c>
      <c r="D19" s="33" t="s">
        <v>30</v>
      </c>
      <c r="E19"/>
      <c r="F19" s="8"/>
      <c r="G19" s="8"/>
      <c r="H19" s="8"/>
      <c r="J19" s="8"/>
      <c r="K19" s="8"/>
      <c r="L19" s="8"/>
      <c r="M19" s="8"/>
      <c r="N19" s="8"/>
    </row>
    <row r="20" spans="2:14" ht="12.75">
      <c r="B20" s="34">
        <v>1E-05</v>
      </c>
      <c r="C20" s="35">
        <f aca="true" t="shared" si="0" ref="C20:C26">1/($C$15*B20)</f>
        <v>0.9999996153845983</v>
      </c>
      <c r="D20" s="36">
        <f aca="true" t="shared" si="1" ref="D20:D26">1/($C$14*B20)</f>
        <v>11</v>
      </c>
      <c r="E20" s="52" t="s">
        <v>32</v>
      </c>
      <c r="F20" s="8"/>
      <c r="G20" s="8"/>
      <c r="H20" s="8"/>
      <c r="I20" s="8"/>
      <c r="J20" s="8"/>
      <c r="K20" s="8"/>
      <c r="L20" s="8"/>
      <c r="M20" s="8"/>
      <c r="N20" s="8"/>
    </row>
    <row r="21" spans="2:14" ht="12.75">
      <c r="B21" s="34">
        <f>B20/10</f>
        <v>1.0000000000000002E-06</v>
      </c>
      <c r="C21" s="37">
        <f t="shared" si="0"/>
        <v>9.999996153845983</v>
      </c>
      <c r="D21" s="36">
        <f t="shared" si="1"/>
        <v>109.99999999999999</v>
      </c>
      <c r="E21" s="52"/>
      <c r="G21" s="8"/>
      <c r="H21" s="8"/>
      <c r="I21" s="8"/>
      <c r="J21" s="8"/>
      <c r="K21" s="8"/>
      <c r="L21" s="8"/>
      <c r="M21" s="8"/>
      <c r="N21" s="8"/>
    </row>
    <row r="22" spans="2:14" ht="12.75">
      <c r="B22" s="34">
        <f>B21/10</f>
        <v>1.0000000000000002E-07</v>
      </c>
      <c r="C22" s="37">
        <f t="shared" si="0"/>
        <v>99.99996153845981</v>
      </c>
      <c r="D22" s="36">
        <f t="shared" si="1"/>
        <v>1099.9999999999998</v>
      </c>
      <c r="E22" s="52"/>
      <c r="G22" s="8"/>
      <c r="H22" s="8"/>
      <c r="I22" s="8"/>
      <c r="J22" s="8"/>
      <c r="K22" s="8"/>
      <c r="L22" s="8"/>
      <c r="M22" s="8"/>
      <c r="N22" s="8"/>
    </row>
    <row r="23" spans="2:14" ht="12.75">
      <c r="B23" s="34">
        <f>B22/10</f>
        <v>1.0000000000000002E-08</v>
      </c>
      <c r="C23" s="37">
        <f t="shared" si="0"/>
        <v>999.9996153845982</v>
      </c>
      <c r="D23" s="36">
        <f t="shared" si="1"/>
        <v>10999.999999999998</v>
      </c>
      <c r="E23" s="52"/>
      <c r="H23" s="38"/>
      <c r="I23" s="8"/>
      <c r="J23" s="8"/>
      <c r="K23" s="8"/>
      <c r="L23" s="8"/>
      <c r="M23" s="8"/>
      <c r="N23" s="8"/>
    </row>
    <row r="24" spans="2:14" ht="12.75">
      <c r="B24" s="44">
        <v>1E-09</v>
      </c>
      <c r="C24" s="37">
        <f t="shared" si="0"/>
        <v>9999.996153845983</v>
      </c>
      <c r="D24" s="36">
        <f t="shared" si="1"/>
        <v>110000</v>
      </c>
      <c r="E24" s="52"/>
      <c r="H24" s="38"/>
      <c r="I24" s="8"/>
      <c r="J24" s="8"/>
      <c r="K24" s="8"/>
      <c r="L24" s="8"/>
      <c r="M24" s="8"/>
      <c r="N24" s="8"/>
    </row>
    <row r="25" spans="2:14" ht="12.75">
      <c r="B25" s="44">
        <v>1E-10</v>
      </c>
      <c r="C25" s="37">
        <f t="shared" si="0"/>
        <v>99999.96153845983</v>
      </c>
      <c r="D25" s="36">
        <f t="shared" si="1"/>
        <v>1100000</v>
      </c>
      <c r="E25" s="52"/>
      <c r="H25" s="38"/>
      <c r="I25" s="8"/>
      <c r="J25" s="8"/>
      <c r="K25" s="8"/>
      <c r="L25" s="8"/>
      <c r="M25" s="8"/>
      <c r="N25" s="8"/>
    </row>
    <row r="26" spans="2:14" ht="13.5" thickBot="1">
      <c r="B26" s="39">
        <v>2.2E-06</v>
      </c>
      <c r="C26" s="40">
        <f t="shared" si="0"/>
        <v>4.54545279720272</v>
      </c>
      <c r="D26" s="41">
        <f t="shared" si="1"/>
        <v>50</v>
      </c>
      <c r="E26" s="52"/>
      <c r="H26" s="38"/>
      <c r="I26" s="8"/>
      <c r="J26" s="8"/>
      <c r="K26" s="8"/>
      <c r="L26" s="8"/>
      <c r="M26" s="8"/>
      <c r="N26" s="8"/>
    </row>
    <row r="27" spans="4:15" ht="12.75">
      <c r="D27" s="8"/>
      <c r="I27" s="42"/>
      <c r="J27" s="38"/>
      <c r="K27" s="38"/>
      <c r="L27" s="38"/>
      <c r="M27" s="38"/>
      <c r="N27" s="8"/>
      <c r="O27" s="8"/>
    </row>
    <row r="28" spans="4:15" ht="12.75">
      <c r="D28" s="8"/>
      <c r="J28" s="42"/>
      <c r="K28" s="42"/>
      <c r="L28" s="42"/>
      <c r="M28" s="42"/>
      <c r="N28" s="8"/>
      <c r="O28" s="8"/>
    </row>
    <row r="29" spans="10:15" ht="12.75">
      <c r="J29" s="42"/>
      <c r="K29" s="42"/>
      <c r="L29" s="43"/>
      <c r="M29" s="43"/>
      <c r="N29" s="8"/>
      <c r="O29" s="8"/>
    </row>
  </sheetData>
  <mergeCells count="1">
    <mergeCell ref="E20:E26"/>
  </mergeCells>
  <conditionalFormatting sqref="C20:D26">
    <cfRule type="cellIs" priority="1" dxfId="0" operator="lessThan" stopIfTrue="1">
      <formula>0</formula>
    </cfRule>
    <cfRule type="cellIs" priority="2" dxfId="1" operator="between" stopIfTrue="1">
      <formula>0</formula>
      <formula>1000000</formula>
    </cfRule>
    <cfRule type="cellIs" priority="3" dxfId="0" operator="greaterThan" stopIfTrue="1">
      <formula>1000000</formula>
    </cfRule>
  </conditionalFormatting>
  <conditionalFormatting sqref="C14">
    <cfRule type="cellIs" priority="4" dxfId="0" operator="lessThan" stopIfTrue="1">
      <formula>1000</formula>
    </cfRule>
    <cfRule type="cellIs" priority="5" dxfId="2" operator="between" stopIfTrue="1">
      <formula>1000</formula>
      <formula>4000</formula>
    </cfRule>
    <cfRule type="cellIs" priority="6" dxfId="1" operator="greaterThanOrEqual" stopIfTrue="1">
      <formula>4000</formula>
    </cfRule>
  </conditionalFormatting>
  <conditionalFormatting sqref="C15">
    <cfRule type="cellIs" priority="7" dxfId="1" operator="lessThan" stopIfTrue="1">
      <formula>200000</formula>
    </cfRule>
    <cfRule type="cellIs" priority="8" dxfId="2" operator="between" stopIfTrue="1">
      <formula>200000</formula>
      <formula>2000000</formula>
    </cfRule>
    <cfRule type="cellIs" priority="9" dxfId="0" operator="greaterThan" stopIfTrue="1">
      <formula>2000000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RDQC1411</cp:lastModifiedBy>
  <dcterms:created xsi:type="dcterms:W3CDTF">2010-03-28T20:19:30Z</dcterms:created>
  <dcterms:modified xsi:type="dcterms:W3CDTF">2010-03-28T20:48:26Z</dcterms:modified>
  <cp:category/>
  <cp:version/>
  <cp:contentType/>
  <cp:contentStatus/>
</cp:coreProperties>
</file>